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СФ за І кв. 2016 рік" sheetId="1" r:id="rId1"/>
    <sheet name="ЗФ за І кв. 2016 рік" sheetId="2" r:id="rId2"/>
  </sheets>
  <definedNames>
    <definedName name="_xlnm.Print_Titles" localSheetId="1">'ЗФ за І кв. 2016 рік'!$8:$11</definedName>
    <definedName name="_xlnm.Print_Titles" localSheetId="0">'СФ за І кв. 2016 рік'!$8:$10</definedName>
    <definedName name="_xlnm.Print_Area" localSheetId="1">'ЗФ за І кв. 2016 рік'!$A$1:$F$85</definedName>
    <definedName name="_xlnm.Print_Area" localSheetId="0">'СФ за І кв. 2016 рік'!$A$1:$F$36</definedName>
  </definedNames>
  <calcPr fullCalcOnLoad="1"/>
</workbook>
</file>

<file path=xl/sharedStrings.xml><?xml version="1.0" encoding="utf-8"?>
<sst xmlns="http://schemas.openxmlformats.org/spreadsheetml/2006/main" count="126" uniqueCount="112">
  <si>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</si>
  <si>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</si>
  <si>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</si>
  <si>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</si>
  <si>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</si>
  <si>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</si>
  <si>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</si>
  <si>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</si>
  <si>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</si>
  <si>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</si>
  <si>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</si>
  <si>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</si>
  <si>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</si>
  <si>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</si>
  <si>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</si>
  <si>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</si>
  <si>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</si>
  <si>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</si>
  <si>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</si>
  <si>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</si>
  <si>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</si>
  <si>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</si>
  <si>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</si>
  <si>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</si>
  <si>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</si>
  <si>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</si>
  <si>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</si>
  <si>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</si>
  <si>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</si>
  <si>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</si>
  <si>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</si>
  <si>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</si>
  <si>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Доходи від операцій з капіталом  </t>
  </si>
  <si>
    <t>Надходження від продажу основного капіталу  </t>
  </si>
  <si>
    <t>Цільові фонди  </t>
  </si>
  <si>
    <t>Разом доходів</t>
  </si>
  <si>
    <t>Офіційні трансферти  </t>
  </si>
  <si>
    <t>Від органів державного управління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</si>
  <si>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</si>
  <si>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</si>
  <si>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</si>
  <si>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</si>
  <si>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</si>
  <si>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</si>
  <si>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</si>
  <si>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</si>
  <si>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</si>
  <si>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</si>
  <si>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</si>
  <si>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</si>
  <si>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1.Доходи бюджету м.Нетішин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</si>
  <si>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</si>
  <si>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</si>
  <si>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</si>
  <si>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Власні надходження бюджетних установ</t>
  </si>
  <si>
    <t>Плата за оренду майна бюджетних установ</t>
  </si>
  <si>
    <t>Благодійні внески, гранти та дарунки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</si>
  <si>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</si>
  <si>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</si>
  <si>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</si>
  <si>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</si>
  <si>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</si>
  <si>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</si>
  <si>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</si>
  <si>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</si>
  <si>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</si>
  <si>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</si>
  <si>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</si>
  <si>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</si>
  <si>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</si>
  <si>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</si>
  <si>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</si>
  <si>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</si>
  <si>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</si>
  <si>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</si>
  <si>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Субвенції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</si>
  <si>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</si>
  <si>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</si>
  <si>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</si>
  <si>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</si>
  <si>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</si>
  <si>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</si>
  <si>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</si>
  <si>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</si>
  <si>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</si>
  <si>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</si>
  <si>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Інші субвенції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</si>
  <si>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</si>
  <si>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</si>
  <si>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</si>
  <si>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Усього </t>
  </si>
  <si>
    <t>Кошти від продажу землі</t>
  </si>
  <si>
    <t>Доходи від операцій з капіталом</t>
  </si>
  <si>
    <t>Кошти від продажу землі і нематеріальних активів</t>
  </si>
  <si>
    <t xml:space="preserve">Усього доходів без урахування міжбюджетних трансфертів з державного бюджету </t>
  </si>
  <si>
    <t xml:space="preserve">Усього доходів з урахування міжбюджетних трансфертів з державного бюджету </t>
  </si>
  <si>
    <t>Усього: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</si>
  <si>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</si>
  <si>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</si>
  <si>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</si>
  <si>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</si>
  <si>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</si>
  <si>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 Крим</t>
  </si>
  <si>
    <t xml:space="preserve">про виконання загального фонду бюджету міста Нетішин за І квартал 2016 року 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</si>
  <si>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</si>
  <si>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</si>
  <si>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державну реєстрацію речових прав на нерухоме майно та їх обтяжень</t>
  </si>
  <si>
    <t xml:space="preserve">про виконання спеціального фонду бюджету міста Нетішин за І квартал 2016 року </t>
  </si>
  <si>
    <t>Надходження бюджетних установ від додаткової (господарської) діяльності</t>
  </si>
  <si>
    <t>22.04.2016 № _9/___</t>
  </si>
  <si>
    <t>Додаток 1                                                                       ЗАТВЕРДЖЕНО
рішенням дев'ятої сесії
Нетішинської міської ради VII скликання</t>
  </si>
  <si>
    <t>Додаток 2                                                                       ЗАТВЕРДЖЕНО
рішенням дев'ятої сесії
Нетішинської міської ради VII скликання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</si>
</sst>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;[Red]#,##0"/>
    <numFmt numFmtId="177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2" fontId="20" fillId="0" borderId="10" xfId="0" applyNumberFormat="1" applyFont="1" applyFill="1" applyBorder="1" applyAlignment="1" applyProtection="1">
      <alignment horizontal="right"/>
      <protection/>
    </xf>
    <xf numFmtId="177" fontId="20" fillId="0" borderId="10" xfId="0" applyNumberFormat="1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4" fontId="20" fillId="0" borderId="10" xfId="0" applyNumberFormat="1" applyFont="1" applyFill="1" applyBorder="1" applyAlignment="1" applyProtection="1">
      <alignment horizontal="right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2" fontId="20" fillId="0" borderId="0" xfId="53" applyNumberFormat="1" applyFont="1" applyFill="1" applyBorder="1" applyAlignment="1" applyProtection="1">
      <alignment horizontal="right"/>
      <protection/>
    </xf>
    <xf numFmtId="2" fontId="20" fillId="0" borderId="0" xfId="0" applyNumberFormat="1" applyFont="1" applyFill="1" applyBorder="1" applyAlignment="1" applyProtection="1">
      <alignment horizontal="right"/>
      <protection/>
    </xf>
    <xf numFmtId="177" fontId="20" fillId="0" borderId="0" xfId="0" applyNumberFormat="1" applyFont="1" applyFill="1" applyBorder="1" applyAlignment="1" applyProtection="1">
      <alignment horizontal="right"/>
      <protection/>
    </xf>
    <xf numFmtId="2" fontId="20" fillId="0" borderId="11" xfId="0" applyNumberFormat="1" applyFont="1" applyFill="1" applyBorder="1" applyAlignment="1" applyProtection="1">
      <alignment horizontal="right"/>
      <protection/>
    </xf>
    <xf numFmtId="177" fontId="20" fillId="0" borderId="11" xfId="0" applyNumberFormat="1" applyFont="1" applyFill="1" applyBorder="1" applyAlignment="1" applyProtection="1">
      <alignment horizontal="right"/>
      <protection/>
    </xf>
    <xf numFmtId="0" fontId="20" fillId="0" borderId="11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justify" vertical="justify" wrapText="1"/>
    </xf>
    <xf numFmtId="4" fontId="20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NumberFormat="1" applyFont="1" applyFill="1" applyAlignment="1" applyProtection="1">
      <alignment horizontal="center" vertical="center"/>
      <protection/>
    </xf>
    <xf numFmtId="177" fontId="27" fillId="0" borderId="11" xfId="0" applyNumberFormat="1" applyFont="1" applyFill="1" applyBorder="1" applyAlignment="1" applyProtection="1">
      <alignment horizontal="right"/>
      <protection/>
    </xf>
    <xf numFmtId="4" fontId="20" fillId="0" borderId="11" xfId="0" applyNumberFormat="1" applyFont="1" applyFill="1" applyBorder="1" applyAlignment="1">
      <alignment horizontal="right" wrapText="1"/>
    </xf>
    <xf numFmtId="1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justify" vertical="center" wrapText="1"/>
    </xf>
    <xf numFmtId="2" fontId="27" fillId="0" borderId="10" xfId="0" applyNumberFormat="1" applyFont="1" applyFill="1" applyBorder="1" applyAlignment="1" applyProtection="1">
      <alignment horizontal="right"/>
      <protection/>
    </xf>
    <xf numFmtId="177" fontId="27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 wrapText="1"/>
    </xf>
    <xf numFmtId="0" fontId="27" fillId="0" borderId="11" xfId="0" applyFont="1" applyBorder="1" applyAlignment="1">
      <alignment horizontal="justify" vertical="top" wrapText="1"/>
    </xf>
    <xf numFmtId="4" fontId="27" fillId="0" borderId="11" xfId="0" applyNumberFormat="1" applyFont="1" applyBorder="1" applyAlignment="1">
      <alignment/>
    </xf>
    <xf numFmtId="2" fontId="27" fillId="0" borderId="11" xfId="0" applyNumberFormat="1" applyFont="1" applyFill="1" applyBorder="1" applyAlignment="1" applyProtection="1">
      <alignment horizontal="right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 applyProtection="1">
      <alignment horizontal="right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4" fontId="28" fillId="0" borderId="10" xfId="0" applyNumberFormat="1" applyFont="1" applyFill="1" applyBorder="1" applyAlignment="1" applyProtection="1">
      <alignment horizontal="right"/>
      <protection/>
    </xf>
    <xf numFmtId="2" fontId="28" fillId="0" borderId="10" xfId="0" applyNumberFormat="1" applyFont="1" applyFill="1" applyBorder="1" applyAlignment="1" applyProtection="1">
      <alignment horizontal="right"/>
      <protection/>
    </xf>
    <xf numFmtId="177" fontId="28" fillId="0" borderId="10" xfId="0" applyNumberFormat="1" applyFont="1" applyFill="1" applyBorder="1" applyAlignment="1" applyProtection="1">
      <alignment horizontal="right"/>
      <protection/>
    </xf>
    <xf numFmtId="0" fontId="26" fillId="0" borderId="10" xfId="0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justify" vertical="center" wrapText="1"/>
    </xf>
    <xf numFmtId="4" fontId="28" fillId="0" borderId="10" xfId="0" applyNumberFormat="1" applyFont="1" applyFill="1" applyBorder="1" applyAlignment="1">
      <alignment horizontal="right" wrapText="1"/>
    </xf>
    <xf numFmtId="0" fontId="28" fillId="0" borderId="11" xfId="0" applyFont="1" applyBorder="1" applyAlignment="1">
      <alignment horizontal="justify" vertical="top" wrapText="1"/>
    </xf>
    <xf numFmtId="4" fontId="28" fillId="0" borderId="11" xfId="0" applyNumberFormat="1" applyFont="1" applyBorder="1" applyAlignment="1">
      <alignment/>
    </xf>
    <xf numFmtId="2" fontId="28" fillId="0" borderId="11" xfId="0" applyNumberFormat="1" applyFont="1" applyFill="1" applyBorder="1" applyAlignment="1" applyProtection="1">
      <alignment horizontal="right"/>
      <protection/>
    </xf>
    <xf numFmtId="177" fontId="28" fillId="0" borderId="11" xfId="0" applyNumberFormat="1" applyFont="1" applyFill="1" applyBorder="1" applyAlignment="1" applyProtection="1">
      <alignment horizontal="right"/>
      <protection/>
    </xf>
    <xf numFmtId="0" fontId="26" fillId="0" borderId="10" xfId="0" applyFont="1" applyFill="1" applyBorder="1" applyAlignment="1">
      <alignment horizontal="justify" vertical="center" wrapText="1"/>
    </xf>
    <xf numFmtId="0" fontId="22" fillId="0" borderId="0" xfId="0" applyNumberFormat="1" applyFont="1" applyFill="1" applyAlignment="1" applyProtection="1">
      <alignment horizontal="left" vertical="center"/>
      <protection/>
    </xf>
    <xf numFmtId="4" fontId="27" fillId="0" borderId="11" xfId="0" applyNumberFormat="1" applyFont="1" applyFill="1" applyBorder="1" applyAlignment="1">
      <alignment horizontal="right" wrapText="1"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right" wrapText="1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(2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  <fill>
        <patternFill>
          <bgColor rgb="FFFF99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="120" zoomScaleNormal="120" workbookViewId="0" topLeftCell="A1">
      <selection activeCell="H6" sqref="H6"/>
    </sheetView>
  </sheetViews>
  <sheetFormatPr defaultColWidth="9.00390625" defaultRowHeight="12.75"/>
  <cols>
    <col min="1" max="1" width="11.00390625" style="0" customWidth="1"/>
    <col min="2" max="2" width="44.00390625" style="0" customWidth="1"/>
    <col min="3" max="3" width="12.625" style="0" customWidth="1"/>
    <col min="4" max="4" width="11.875" style="0" customWidth="1"/>
    <col min="5" max="5" width="12.00390625" style="0" customWidth="1"/>
    <col min="6" max="6" width="11.00390625" style="0" customWidth="1"/>
  </cols>
  <sheetData>
    <row r="1" spans="4:7" ht="51" customHeight="1">
      <c r="D1" s="61" t="s">
        <v>111</v>
      </c>
      <c r="E1" s="61"/>
      <c r="F1" s="61"/>
      <c r="G1" s="61"/>
    </row>
    <row r="2" spans="4:6" ht="12.75">
      <c r="D2" s="62" t="s">
        <v>109</v>
      </c>
      <c r="E2" s="62"/>
      <c r="F2" s="62"/>
    </row>
    <row r="4" spans="2:6" ht="13.5" customHeight="1">
      <c r="B4" s="57" t="s">
        <v>49</v>
      </c>
      <c r="C4" s="58"/>
      <c r="D4" s="58"/>
      <c r="E4" s="58"/>
      <c r="F4" s="59"/>
    </row>
    <row r="5" spans="2:6" ht="15.75">
      <c r="B5" s="57" t="s">
        <v>107</v>
      </c>
      <c r="C5" s="59"/>
      <c r="D5" s="59"/>
      <c r="E5" s="59"/>
      <c r="F5" s="59"/>
    </row>
    <row r="6" spans="2:6" ht="15.75">
      <c r="B6" s="52" t="s">
        <v>50</v>
      </c>
      <c r="C6" s="60"/>
      <c r="D6" s="60"/>
      <c r="E6" s="60"/>
      <c r="F6" s="5"/>
    </row>
    <row r="7" spans="1:6" ht="10.5" customHeight="1">
      <c r="A7" s="22"/>
      <c r="B7" s="24"/>
      <c r="C7" s="21"/>
      <c r="D7" s="21"/>
      <c r="E7" s="21"/>
      <c r="F7" s="23" t="s">
        <v>51</v>
      </c>
    </row>
    <row r="8" spans="1:6" ht="12.75">
      <c r="A8" s="54" t="s">
        <v>41</v>
      </c>
      <c r="B8" s="54" t="s">
        <v>42</v>
      </c>
      <c r="C8" s="65" t="s">
        <v>43</v>
      </c>
      <c r="D8" s="66"/>
      <c r="E8" s="66"/>
      <c r="F8" s="67"/>
    </row>
    <row r="9" spans="1:6" ht="12.75" customHeight="1">
      <c r="A9" s="63"/>
      <c r="B9" s="63"/>
      <c r="C9" s="65" t="s">
        <v>44</v>
      </c>
      <c r="D9" s="65" t="s">
        <v>45</v>
      </c>
      <c r="E9" s="65" t="s">
        <v>46</v>
      </c>
      <c r="F9" s="63" t="s">
        <v>47</v>
      </c>
    </row>
    <row r="10" spans="1:6" ht="48" customHeight="1">
      <c r="A10" s="64"/>
      <c r="B10" s="64"/>
      <c r="C10" s="68"/>
      <c r="D10" s="68"/>
      <c r="E10" s="68"/>
      <c r="F10" s="64"/>
    </row>
    <row r="11" spans="1:6" ht="15.75" customHeight="1">
      <c r="A11" s="27">
        <v>10000000</v>
      </c>
      <c r="B11" s="28" t="s">
        <v>0</v>
      </c>
      <c r="C11" s="33">
        <f>C12</f>
        <v>58200</v>
      </c>
      <c r="D11" s="33">
        <f>D12</f>
        <v>15488.55</v>
      </c>
      <c r="E11" s="29">
        <f aca="true" t="shared" si="0" ref="E11:E36">+D11-C11</f>
        <v>-42711.45</v>
      </c>
      <c r="F11" s="30">
        <f>+D11/C11*100</f>
        <v>26.61262886597938</v>
      </c>
    </row>
    <row r="12" spans="1:6" ht="12.75">
      <c r="A12" s="35">
        <v>19000000</v>
      </c>
      <c r="B12" s="36" t="s">
        <v>79</v>
      </c>
      <c r="C12" s="53">
        <f>C13</f>
        <v>58200</v>
      </c>
      <c r="D12" s="53">
        <f>D13</f>
        <v>15488.55</v>
      </c>
      <c r="E12" s="29">
        <f>+D12-C12</f>
        <v>-42711.45</v>
      </c>
      <c r="F12" s="30">
        <f>+D12/C12*100</f>
        <v>26.61262886597938</v>
      </c>
    </row>
    <row r="13" spans="1:6" ht="13.5">
      <c r="A13" s="38">
        <v>19010000</v>
      </c>
      <c r="B13" s="39" t="s">
        <v>24</v>
      </c>
      <c r="C13" s="56">
        <f>SUM(C14:C15)</f>
        <v>58200</v>
      </c>
      <c r="D13" s="56">
        <f>SUM(D14:D15)</f>
        <v>15488.55</v>
      </c>
      <c r="E13" s="41">
        <f>+D13-C13</f>
        <v>-42711.45</v>
      </c>
      <c r="F13" s="42">
        <f>+D13/C13*100</f>
        <v>26.61262886597938</v>
      </c>
    </row>
    <row r="14" spans="1:6" ht="38.25">
      <c r="A14" s="6">
        <v>19010100</v>
      </c>
      <c r="B14" s="3" t="s">
        <v>25</v>
      </c>
      <c r="C14" s="26">
        <v>2300</v>
      </c>
      <c r="D14" s="26">
        <v>621.23</v>
      </c>
      <c r="E14" s="1">
        <f>+D14-C14</f>
        <v>-1678.77</v>
      </c>
      <c r="F14" s="2">
        <f aca="true" t="shared" si="1" ref="F14:F24">+D14/C14*100</f>
        <v>27.01</v>
      </c>
    </row>
    <row r="15" spans="1:6" ht="51">
      <c r="A15" s="6">
        <v>19010300</v>
      </c>
      <c r="B15" s="3" t="s">
        <v>52</v>
      </c>
      <c r="C15" s="26">
        <v>55900</v>
      </c>
      <c r="D15" s="26">
        <v>14867.32</v>
      </c>
      <c r="E15" s="1">
        <f>+D15-C15</f>
        <v>-41032.68</v>
      </c>
      <c r="F15" s="2">
        <f t="shared" si="1"/>
        <v>26.59627906976744</v>
      </c>
    </row>
    <row r="16" spans="1:6" ht="12.75">
      <c r="A16" s="27">
        <v>20000000</v>
      </c>
      <c r="B16" s="28" t="s">
        <v>26</v>
      </c>
      <c r="C16" s="33">
        <f>C17+C20</f>
        <v>5110240</v>
      </c>
      <c r="D16" s="33">
        <f>D17+D20</f>
        <v>3059604.2</v>
      </c>
      <c r="E16" s="29">
        <f t="shared" si="0"/>
        <v>-2050635.7999999998</v>
      </c>
      <c r="F16" s="30">
        <f t="shared" si="1"/>
        <v>59.8720255800119</v>
      </c>
    </row>
    <row r="17" spans="1:6" ht="12.75">
      <c r="A17" s="27">
        <v>24000000</v>
      </c>
      <c r="B17" s="28" t="s">
        <v>87</v>
      </c>
      <c r="C17" s="53">
        <f>C18</f>
        <v>0</v>
      </c>
      <c r="D17" s="53">
        <f>D18</f>
        <v>2974</v>
      </c>
      <c r="E17" s="29">
        <f t="shared" si="0"/>
        <v>2974</v>
      </c>
      <c r="F17" s="30">
        <v>0</v>
      </c>
    </row>
    <row r="18" spans="1:6" ht="13.5">
      <c r="A18" s="44">
        <v>24060000</v>
      </c>
      <c r="B18" s="45" t="s">
        <v>80</v>
      </c>
      <c r="C18" s="46">
        <f>C19</f>
        <v>0</v>
      </c>
      <c r="D18" s="46">
        <f>D19</f>
        <v>2974</v>
      </c>
      <c r="E18" s="41">
        <f t="shared" si="0"/>
        <v>2974</v>
      </c>
      <c r="F18" s="42">
        <v>0</v>
      </c>
    </row>
    <row r="19" spans="1:6" ht="51">
      <c r="A19" s="8">
        <v>24062100</v>
      </c>
      <c r="B19" s="7" t="s">
        <v>57</v>
      </c>
      <c r="C19" s="19">
        <v>0</v>
      </c>
      <c r="D19" s="19">
        <v>2974</v>
      </c>
      <c r="E19" s="1">
        <f t="shared" si="0"/>
        <v>2974</v>
      </c>
      <c r="F19" s="2">
        <v>0</v>
      </c>
    </row>
    <row r="20" spans="1:6" ht="12.75">
      <c r="A20" s="27">
        <v>25000000</v>
      </c>
      <c r="B20" s="28" t="s">
        <v>54</v>
      </c>
      <c r="C20" s="31">
        <f>C21+C26</f>
        <v>5110240</v>
      </c>
      <c r="D20" s="31">
        <f>D21+D26</f>
        <v>3056630.2</v>
      </c>
      <c r="E20" s="29">
        <f t="shared" si="0"/>
        <v>-2053609.7999999998</v>
      </c>
      <c r="F20" s="30">
        <f t="shared" si="1"/>
        <v>59.813828704718375</v>
      </c>
    </row>
    <row r="21" spans="1:6" ht="39.75" customHeight="1">
      <c r="A21" s="44">
        <v>25010000</v>
      </c>
      <c r="B21" s="45" t="s">
        <v>31</v>
      </c>
      <c r="C21" s="46">
        <f>C22+C24+C25+C23</f>
        <v>5110240</v>
      </c>
      <c r="D21" s="46">
        <f>D22+D24+D25+D23</f>
        <v>1605810.6099999999</v>
      </c>
      <c r="E21" s="41">
        <f t="shared" si="0"/>
        <v>-3504429.39</v>
      </c>
      <c r="F21" s="42">
        <f t="shared" si="1"/>
        <v>31.423389312439337</v>
      </c>
    </row>
    <row r="22" spans="1:6" ht="25.5">
      <c r="A22" s="8">
        <v>25010100</v>
      </c>
      <c r="B22" s="7" t="s">
        <v>58</v>
      </c>
      <c r="C22" s="19">
        <v>4495574</v>
      </c>
      <c r="D22" s="19">
        <v>1254012.93</v>
      </c>
      <c r="E22" s="1">
        <f t="shared" si="0"/>
        <v>-3241561.0700000003</v>
      </c>
      <c r="F22" s="2">
        <f t="shared" si="1"/>
        <v>27.894389681940503</v>
      </c>
    </row>
    <row r="23" spans="1:6" ht="24.75" customHeight="1">
      <c r="A23" s="55">
        <v>25010200</v>
      </c>
      <c r="B23" s="17" t="s">
        <v>108</v>
      </c>
      <c r="C23" s="19">
        <v>235000</v>
      </c>
      <c r="D23" s="19">
        <v>246041.21</v>
      </c>
      <c r="E23" s="1">
        <f>+D23-C23</f>
        <v>11041.209999999992</v>
      </c>
      <c r="F23" s="2">
        <f>+D23/C23*100</f>
        <v>104.69838723404254</v>
      </c>
    </row>
    <row r="24" spans="1:6" ht="12.75">
      <c r="A24" s="8">
        <v>25010300</v>
      </c>
      <c r="B24" s="7" t="s">
        <v>55</v>
      </c>
      <c r="C24" s="19">
        <v>379317</v>
      </c>
      <c r="D24" s="19">
        <v>98127.62</v>
      </c>
      <c r="E24" s="1">
        <f t="shared" si="0"/>
        <v>-281189.38</v>
      </c>
      <c r="F24" s="2">
        <f t="shared" si="1"/>
        <v>25.869555015989263</v>
      </c>
    </row>
    <row r="25" spans="1:6" ht="38.25">
      <c r="A25" s="8">
        <v>25010400</v>
      </c>
      <c r="B25" s="7" t="s">
        <v>59</v>
      </c>
      <c r="C25" s="19">
        <v>349</v>
      </c>
      <c r="D25" s="19">
        <v>7628.85</v>
      </c>
      <c r="E25" s="1">
        <f t="shared" si="0"/>
        <v>7279.85</v>
      </c>
      <c r="F25" s="2">
        <v>0</v>
      </c>
    </row>
    <row r="26" spans="1:6" ht="22.5" customHeight="1">
      <c r="A26" s="44">
        <v>25020000</v>
      </c>
      <c r="B26" s="45" t="s">
        <v>88</v>
      </c>
      <c r="C26" s="46">
        <f>C27</f>
        <v>0</v>
      </c>
      <c r="D26" s="46">
        <f>D27</f>
        <v>1450819.59</v>
      </c>
      <c r="E26" s="41">
        <f t="shared" si="0"/>
        <v>1450819.59</v>
      </c>
      <c r="F26" s="42">
        <v>0</v>
      </c>
    </row>
    <row r="27" spans="1:6" ht="12.75">
      <c r="A27" s="8">
        <v>25020100</v>
      </c>
      <c r="B27" s="7" t="s">
        <v>56</v>
      </c>
      <c r="C27" s="19">
        <v>0</v>
      </c>
      <c r="D27" s="19">
        <v>1450819.59</v>
      </c>
      <c r="E27" s="1">
        <f t="shared" si="0"/>
        <v>1450819.59</v>
      </c>
      <c r="F27" s="2">
        <v>0</v>
      </c>
    </row>
    <row r="28" spans="1:6" ht="12.75">
      <c r="A28" s="27">
        <v>30000000</v>
      </c>
      <c r="B28" s="28" t="s">
        <v>92</v>
      </c>
      <c r="C28" s="31">
        <f aca="true" t="shared" si="2" ref="C28:D30">C29</f>
        <v>0</v>
      </c>
      <c r="D28" s="31">
        <f t="shared" si="2"/>
        <v>32498.7</v>
      </c>
      <c r="E28" s="29">
        <f t="shared" si="0"/>
        <v>32498.7</v>
      </c>
      <c r="F28" s="30">
        <v>0</v>
      </c>
    </row>
    <row r="29" spans="1:6" ht="26.25" customHeight="1">
      <c r="A29" s="27">
        <v>33000000</v>
      </c>
      <c r="B29" s="32" t="s">
        <v>93</v>
      </c>
      <c r="C29" s="31">
        <f t="shared" si="2"/>
        <v>0</v>
      </c>
      <c r="D29" s="31">
        <f t="shared" si="2"/>
        <v>32498.7</v>
      </c>
      <c r="E29" s="29">
        <f t="shared" si="0"/>
        <v>32498.7</v>
      </c>
      <c r="F29" s="30">
        <v>0</v>
      </c>
    </row>
    <row r="30" spans="1:6" ht="13.5">
      <c r="A30" s="44">
        <v>33010000</v>
      </c>
      <c r="B30" s="47" t="s">
        <v>91</v>
      </c>
      <c r="C30" s="46">
        <f t="shared" si="2"/>
        <v>0</v>
      </c>
      <c r="D30" s="46">
        <f t="shared" si="2"/>
        <v>32498.7</v>
      </c>
      <c r="E30" s="41">
        <f t="shared" si="0"/>
        <v>32498.7</v>
      </c>
      <c r="F30" s="42">
        <v>0</v>
      </c>
    </row>
    <row r="31" spans="1:6" ht="63.75">
      <c r="A31" s="8">
        <v>33010100</v>
      </c>
      <c r="B31" s="17" t="s">
        <v>102</v>
      </c>
      <c r="C31" s="19">
        <v>0</v>
      </c>
      <c r="D31" s="19">
        <v>32498.7</v>
      </c>
      <c r="E31" s="1">
        <f t="shared" si="0"/>
        <v>32498.7</v>
      </c>
      <c r="F31" s="2">
        <v>0</v>
      </c>
    </row>
    <row r="32" spans="1:6" ht="12.75">
      <c r="A32" s="27">
        <v>50000000</v>
      </c>
      <c r="B32" s="28" t="s">
        <v>34</v>
      </c>
      <c r="C32" s="31">
        <f>C33</f>
        <v>15000</v>
      </c>
      <c r="D32" s="31">
        <f>D33</f>
        <v>58869.65</v>
      </c>
      <c r="E32" s="29">
        <f t="shared" si="0"/>
        <v>43869.65</v>
      </c>
      <c r="F32" s="25">
        <f>+D32/C32*100</f>
        <v>392.46433333333334</v>
      </c>
    </row>
    <row r="33" spans="1:6" ht="51">
      <c r="A33" s="8">
        <v>50110000</v>
      </c>
      <c r="B33" s="7" t="s">
        <v>89</v>
      </c>
      <c r="C33" s="19">
        <v>15000</v>
      </c>
      <c r="D33" s="19">
        <v>58869.65</v>
      </c>
      <c r="E33" s="15">
        <f t="shared" si="0"/>
        <v>43869.65</v>
      </c>
      <c r="F33" s="16">
        <f>+D33/C33*100</f>
        <v>392.46433333333334</v>
      </c>
    </row>
    <row r="34" spans="1:6" ht="27">
      <c r="A34" s="8"/>
      <c r="B34" s="45" t="s">
        <v>94</v>
      </c>
      <c r="C34" s="48">
        <f>C11+C16+C28+C32</f>
        <v>5183440</v>
      </c>
      <c r="D34" s="48">
        <f>D11+D16+D28+D32</f>
        <v>3166461.1</v>
      </c>
      <c r="E34" s="49">
        <f t="shared" si="0"/>
        <v>-2016978.9</v>
      </c>
      <c r="F34" s="50">
        <f>+D34/C34*100</f>
        <v>61.0880245551217</v>
      </c>
    </row>
    <row r="35" spans="1:6" ht="25.5">
      <c r="A35" s="8"/>
      <c r="B35" s="28" t="s">
        <v>95</v>
      </c>
      <c r="C35" s="33">
        <f>C34</f>
        <v>5183440</v>
      </c>
      <c r="D35" s="33">
        <f>D34</f>
        <v>3166461.1</v>
      </c>
      <c r="E35" s="34">
        <f t="shared" si="0"/>
        <v>-2016978.9</v>
      </c>
      <c r="F35" s="25">
        <f>+D35/C35*100</f>
        <v>61.0880245551217</v>
      </c>
    </row>
    <row r="36" spans="1:6" ht="14.25">
      <c r="A36" s="27"/>
      <c r="B36" s="51" t="s">
        <v>96</v>
      </c>
      <c r="C36" s="33">
        <f>C35</f>
        <v>5183440</v>
      </c>
      <c r="D36" s="33">
        <f>D35</f>
        <v>3166461.1</v>
      </c>
      <c r="E36" s="34">
        <f t="shared" si="0"/>
        <v>-2016978.9</v>
      </c>
      <c r="F36" s="25">
        <f>+D36/C36*100</f>
        <v>61.0880245551217</v>
      </c>
    </row>
    <row r="37" spans="1:6" ht="12.75">
      <c r="A37" s="10"/>
      <c r="B37" s="11"/>
      <c r="C37" s="12"/>
      <c r="D37" s="12"/>
      <c r="E37" s="13"/>
      <c r="F37" s="14"/>
    </row>
    <row r="38" spans="1:6" ht="12.75">
      <c r="A38" s="10"/>
      <c r="B38" s="11"/>
      <c r="C38" s="12"/>
      <c r="D38" s="12"/>
      <c r="E38" s="13"/>
      <c r="F38" s="14"/>
    </row>
    <row r="39" spans="1:6" ht="12.75">
      <c r="A39" s="10"/>
      <c r="B39" s="11"/>
      <c r="C39" s="12"/>
      <c r="D39" s="12"/>
      <c r="E39" s="13"/>
      <c r="F39" s="14"/>
    </row>
    <row r="40" spans="3:4" ht="12.75">
      <c r="C40" s="20"/>
      <c r="D40" s="20"/>
    </row>
    <row r="41" spans="2:4" ht="12.75">
      <c r="B41" s="4"/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20"/>
    </row>
    <row r="62" spans="3:4" ht="12.75">
      <c r="C62" s="20"/>
      <c r="D62" s="20"/>
    </row>
    <row r="63" spans="3:4" ht="12.75">
      <c r="C63" s="20"/>
      <c r="D63" s="20"/>
    </row>
    <row r="64" spans="3:4" ht="12.75">
      <c r="C64" s="20"/>
      <c r="D64" s="20"/>
    </row>
    <row r="65" spans="3:4" ht="12.75">
      <c r="C65" s="20"/>
      <c r="D65" s="20"/>
    </row>
    <row r="66" spans="3:4" ht="12.75">
      <c r="C66" s="20"/>
      <c r="D66" s="20"/>
    </row>
    <row r="67" spans="3:4" ht="12.75">
      <c r="C67" s="20"/>
      <c r="D67" s="20"/>
    </row>
    <row r="68" spans="3:4" ht="12.75">
      <c r="C68" s="20"/>
      <c r="D68" s="20"/>
    </row>
    <row r="69" spans="3:4" ht="12.75">
      <c r="C69" s="20"/>
      <c r="D69" s="20"/>
    </row>
    <row r="70" spans="3:4" ht="12.75">
      <c r="C70" s="20"/>
      <c r="D70" s="20"/>
    </row>
    <row r="71" spans="3:4" ht="12.75">
      <c r="C71" s="20"/>
      <c r="D71" s="20"/>
    </row>
    <row r="72" spans="3:4" ht="12.75">
      <c r="C72" s="20"/>
      <c r="D72" s="20"/>
    </row>
    <row r="73" spans="3:4" ht="12.75">
      <c r="C73" s="20"/>
      <c r="D73" s="20"/>
    </row>
    <row r="74" spans="3:4" ht="12.75">
      <c r="C74" s="20"/>
      <c r="D74" s="20"/>
    </row>
    <row r="75" spans="3:4" ht="12.75">
      <c r="C75" s="20"/>
      <c r="D75" s="20"/>
    </row>
    <row r="76" spans="3:4" ht="12.75">
      <c r="C76" s="20"/>
      <c r="D76" s="20"/>
    </row>
    <row r="77" spans="3:4" ht="12.75">
      <c r="C77" s="20"/>
      <c r="D77" s="20"/>
    </row>
    <row r="78" spans="3:4" ht="12.75">
      <c r="C78" s="20"/>
      <c r="D78" s="20"/>
    </row>
    <row r="79" spans="3:4" ht="12.75">
      <c r="C79" s="20"/>
      <c r="D79" s="20"/>
    </row>
    <row r="80" spans="3:4" ht="12.75">
      <c r="C80" s="20"/>
      <c r="D80" s="20"/>
    </row>
    <row r="81" spans="3:4" ht="12.75">
      <c r="C81" s="20"/>
      <c r="D81" s="20"/>
    </row>
    <row r="82" spans="3:4" ht="12.75">
      <c r="C82" s="20"/>
      <c r="D82" s="20"/>
    </row>
    <row r="83" spans="3:4" ht="12.75">
      <c r="C83" s="20"/>
      <c r="D83" s="20"/>
    </row>
    <row r="84" spans="3:4" ht="12.75">
      <c r="C84" s="20"/>
      <c r="D84" s="20"/>
    </row>
  </sheetData>
  <sheetProtection/>
  <mergeCells count="12">
    <mergeCell ref="A9:A10"/>
    <mergeCell ref="C8:F8"/>
    <mergeCell ref="C9:C10"/>
    <mergeCell ref="D9:D10"/>
    <mergeCell ref="E9:E10"/>
    <mergeCell ref="B9:B10"/>
    <mergeCell ref="F9:F10"/>
    <mergeCell ref="B4:F4"/>
    <mergeCell ref="B5:F5"/>
    <mergeCell ref="C6:E6"/>
    <mergeCell ref="D1:G1"/>
    <mergeCell ref="D2:F2"/>
  </mergeCells>
  <conditionalFormatting sqref="C12:D15 C17:D33">
    <cfRule type="expression" priority="1" dxfId="0" stopIfTrue="1">
      <formula>($C12=999)</formula>
    </cfRule>
    <cfRule type="expression" priority="2" dxfId="1" stopIfTrue="1">
      <formula>MOD(ROW(),2)=1</formula>
    </cfRule>
  </conditionalFormatting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="120" zoomScaleNormal="120" workbookViewId="0" topLeftCell="A1">
      <selection activeCell="D1" sqref="D1:G1"/>
    </sheetView>
  </sheetViews>
  <sheetFormatPr defaultColWidth="9.00390625" defaultRowHeight="12.75"/>
  <cols>
    <col min="1" max="1" width="10.00390625" style="0" bestFit="1" customWidth="1"/>
    <col min="2" max="2" width="44.00390625" style="0" customWidth="1"/>
    <col min="3" max="3" width="13.625" style="0" customWidth="1"/>
    <col min="4" max="4" width="12.125" style="0" customWidth="1"/>
    <col min="5" max="5" width="12.25390625" style="0" customWidth="1"/>
    <col min="6" max="6" width="10.375" style="0" customWidth="1"/>
  </cols>
  <sheetData>
    <row r="1" spans="4:7" ht="51" customHeight="1">
      <c r="D1" s="61" t="s">
        <v>110</v>
      </c>
      <c r="E1" s="61"/>
      <c r="F1" s="61"/>
      <c r="G1" s="61"/>
    </row>
    <row r="2" spans="4:6" ht="12.75">
      <c r="D2" s="62" t="s">
        <v>109</v>
      </c>
      <c r="E2" s="62"/>
      <c r="F2" s="62"/>
    </row>
    <row r="4" spans="2:6" ht="15.75">
      <c r="B4" s="57" t="s">
        <v>49</v>
      </c>
      <c r="C4" s="58"/>
      <c r="D4" s="58"/>
      <c r="E4" s="58"/>
      <c r="F4" s="59"/>
    </row>
    <row r="5" spans="2:6" ht="15.75">
      <c r="B5" s="57" t="s">
        <v>103</v>
      </c>
      <c r="C5" s="59"/>
      <c r="D5" s="59"/>
      <c r="E5" s="59"/>
      <c r="F5" s="59"/>
    </row>
    <row r="6" spans="2:6" ht="15.75">
      <c r="B6" s="52" t="s">
        <v>50</v>
      </c>
      <c r="C6" s="60"/>
      <c r="D6" s="60"/>
      <c r="E6" s="60"/>
      <c r="F6" s="5"/>
    </row>
    <row r="7" spans="1:6" ht="12.75">
      <c r="A7" s="22"/>
      <c r="B7" s="24"/>
      <c r="C7" s="21"/>
      <c r="D7" s="21"/>
      <c r="E7" s="21"/>
      <c r="F7" s="23" t="s">
        <v>51</v>
      </c>
    </row>
    <row r="8" spans="1:6" ht="12.75">
      <c r="A8" s="69" t="s">
        <v>41</v>
      </c>
      <c r="B8" s="69" t="s">
        <v>42</v>
      </c>
      <c r="C8" s="65" t="s">
        <v>43</v>
      </c>
      <c r="D8" s="66"/>
      <c r="E8" s="66"/>
      <c r="F8" s="67"/>
    </row>
    <row r="9" spans="1:6" ht="2.25" customHeight="1">
      <c r="A9" s="69"/>
      <c r="B9" s="69"/>
      <c r="C9" s="68"/>
      <c r="D9" s="70"/>
      <c r="E9" s="70"/>
      <c r="F9" s="71"/>
    </row>
    <row r="10" spans="1:6" ht="12.75" customHeight="1">
      <c r="A10" s="63"/>
      <c r="B10" s="63"/>
      <c r="C10" s="65" t="s">
        <v>44</v>
      </c>
      <c r="D10" s="65" t="s">
        <v>45</v>
      </c>
      <c r="E10" s="65" t="s">
        <v>46</v>
      </c>
      <c r="F10" s="63" t="s">
        <v>47</v>
      </c>
    </row>
    <row r="11" spans="1:6" ht="52.5" customHeight="1">
      <c r="A11" s="64"/>
      <c r="B11" s="64"/>
      <c r="C11" s="68"/>
      <c r="D11" s="68"/>
      <c r="E11" s="68"/>
      <c r="F11" s="64"/>
    </row>
    <row r="12" spans="1:6" ht="18.75" customHeight="1">
      <c r="A12" s="35">
        <v>10000000</v>
      </c>
      <c r="B12" s="36" t="s">
        <v>100</v>
      </c>
      <c r="C12" s="37">
        <f>C13+C22+C25+C27</f>
        <v>114826200</v>
      </c>
      <c r="D12" s="37">
        <f>D13+D22+D25+D27</f>
        <v>34571698.93000001</v>
      </c>
      <c r="E12" s="29">
        <f aca="true" t="shared" si="0" ref="E12:E42">+D12-C12</f>
        <v>-80254501.07</v>
      </c>
      <c r="F12" s="30">
        <f aca="true" t="shared" si="1" ref="F12:F21">+D12/C12*100</f>
        <v>30.107849018777948</v>
      </c>
    </row>
    <row r="13" spans="1:6" ht="27" customHeight="1">
      <c r="A13" s="35">
        <v>11000000</v>
      </c>
      <c r="B13" s="36" t="s">
        <v>98</v>
      </c>
      <c r="C13" s="37">
        <f>C14+C20</f>
        <v>84440200</v>
      </c>
      <c r="D13" s="37">
        <f>D14+D20</f>
        <v>25285556.200000003</v>
      </c>
      <c r="E13" s="29">
        <f t="shared" si="0"/>
        <v>-59154643.8</v>
      </c>
      <c r="F13" s="30">
        <f t="shared" si="1"/>
        <v>29.94492694238053</v>
      </c>
    </row>
    <row r="14" spans="1:6" ht="14.25" customHeight="1">
      <c r="A14" s="38">
        <v>110100000</v>
      </c>
      <c r="B14" s="39" t="s">
        <v>99</v>
      </c>
      <c r="C14" s="40">
        <f>SUM(C15:C19)</f>
        <v>84320000</v>
      </c>
      <c r="D14" s="40">
        <f>SUM(D15:D19)</f>
        <v>25217011.1</v>
      </c>
      <c r="E14" s="41">
        <f t="shared" si="0"/>
        <v>-59102988.9</v>
      </c>
      <c r="F14" s="42">
        <f t="shared" si="1"/>
        <v>29.90632246204934</v>
      </c>
    </row>
    <row r="15" spans="1:6" ht="40.5" customHeight="1">
      <c r="A15" s="6">
        <v>11010100</v>
      </c>
      <c r="B15" s="3" t="s">
        <v>48</v>
      </c>
      <c r="C15" s="9">
        <v>80000000</v>
      </c>
      <c r="D15" s="9">
        <v>23724919.69</v>
      </c>
      <c r="E15" s="1">
        <f t="shared" si="0"/>
        <v>-56275080.31</v>
      </c>
      <c r="F15" s="2">
        <f t="shared" si="1"/>
        <v>29.6561496125</v>
      </c>
    </row>
    <row r="16" spans="1:6" ht="64.5" customHeight="1">
      <c r="A16" s="6">
        <v>11010200</v>
      </c>
      <c r="B16" s="3" t="s">
        <v>1</v>
      </c>
      <c r="C16" s="9">
        <v>2400000</v>
      </c>
      <c r="D16" s="9">
        <v>972585.6</v>
      </c>
      <c r="E16" s="1">
        <f t="shared" si="0"/>
        <v>-1427414.4</v>
      </c>
      <c r="F16" s="2">
        <f t="shared" si="1"/>
        <v>40.5244</v>
      </c>
    </row>
    <row r="17" spans="1:6" ht="39" customHeight="1">
      <c r="A17" s="6">
        <v>11010400</v>
      </c>
      <c r="B17" s="3" t="s">
        <v>2</v>
      </c>
      <c r="C17" s="9">
        <v>220000</v>
      </c>
      <c r="D17" s="9">
        <v>54981.9</v>
      </c>
      <c r="E17" s="1">
        <f t="shared" si="0"/>
        <v>-165018.1</v>
      </c>
      <c r="F17" s="2">
        <f t="shared" si="1"/>
        <v>24.99177272727273</v>
      </c>
    </row>
    <row r="18" spans="1:6" ht="39" customHeight="1">
      <c r="A18" s="6">
        <v>11010500</v>
      </c>
      <c r="B18" s="3" t="s">
        <v>3</v>
      </c>
      <c r="C18" s="9">
        <v>400000</v>
      </c>
      <c r="D18" s="9">
        <v>258047.71</v>
      </c>
      <c r="E18" s="1">
        <f t="shared" si="0"/>
        <v>-141952.29</v>
      </c>
      <c r="F18" s="2">
        <f t="shared" si="1"/>
        <v>64.5119275</v>
      </c>
    </row>
    <row r="19" spans="1:6" ht="61.5" customHeight="1">
      <c r="A19" s="6">
        <v>11010900</v>
      </c>
      <c r="B19" s="3" t="s">
        <v>4</v>
      </c>
      <c r="C19" s="9">
        <v>1300000</v>
      </c>
      <c r="D19" s="9">
        <v>206476.2</v>
      </c>
      <c r="E19" s="1">
        <f t="shared" si="0"/>
        <v>-1093523.8</v>
      </c>
      <c r="F19" s="2">
        <f t="shared" si="1"/>
        <v>15.882784615384615</v>
      </c>
    </row>
    <row r="20" spans="1:6" ht="15.75" customHeight="1">
      <c r="A20" s="38">
        <v>11020000</v>
      </c>
      <c r="B20" s="39" t="s">
        <v>5</v>
      </c>
      <c r="C20" s="40">
        <f>C21</f>
        <v>120200</v>
      </c>
      <c r="D20" s="40">
        <f>D21</f>
        <v>68545.1</v>
      </c>
      <c r="E20" s="41">
        <f t="shared" si="0"/>
        <v>-51654.899999999994</v>
      </c>
      <c r="F20" s="42">
        <f t="shared" si="1"/>
        <v>57.02587354409319</v>
      </c>
    </row>
    <row r="21" spans="1:6" ht="25.5">
      <c r="A21" s="6">
        <v>11020200</v>
      </c>
      <c r="B21" s="3" t="s">
        <v>65</v>
      </c>
      <c r="C21" s="9">
        <v>120200</v>
      </c>
      <c r="D21" s="9">
        <v>68545.1</v>
      </c>
      <c r="E21" s="1">
        <f t="shared" si="0"/>
        <v>-51654.899999999994</v>
      </c>
      <c r="F21" s="2">
        <f t="shared" si="1"/>
        <v>57.02587354409319</v>
      </c>
    </row>
    <row r="22" spans="1:6" ht="25.5">
      <c r="A22" s="35">
        <v>13000000</v>
      </c>
      <c r="B22" s="36" t="s">
        <v>6</v>
      </c>
      <c r="C22" s="37">
        <f>C23</f>
        <v>0</v>
      </c>
      <c r="D22" s="37">
        <f>D23</f>
        <v>55082.52</v>
      </c>
      <c r="E22" s="29">
        <f t="shared" si="0"/>
        <v>55082.52</v>
      </c>
      <c r="F22" s="30">
        <v>0</v>
      </c>
    </row>
    <row r="23" spans="1:6" ht="27">
      <c r="A23" s="38">
        <v>13010000</v>
      </c>
      <c r="B23" s="39" t="s">
        <v>7</v>
      </c>
      <c r="C23" s="40">
        <f>C24</f>
        <v>0</v>
      </c>
      <c r="D23" s="40">
        <f>D24</f>
        <v>55082.52</v>
      </c>
      <c r="E23" s="41">
        <f t="shared" si="0"/>
        <v>55082.52</v>
      </c>
      <c r="F23" s="42">
        <v>0</v>
      </c>
    </row>
    <row r="24" spans="1:6" ht="69.75" customHeight="1">
      <c r="A24" s="6">
        <v>13010200</v>
      </c>
      <c r="B24" s="3" t="s">
        <v>66</v>
      </c>
      <c r="C24" s="9">
        <v>0</v>
      </c>
      <c r="D24" s="9">
        <v>55082.52</v>
      </c>
      <c r="E24" s="1">
        <f t="shared" si="0"/>
        <v>55082.52</v>
      </c>
      <c r="F24" s="2">
        <v>0</v>
      </c>
    </row>
    <row r="25" spans="1:6" ht="12.75">
      <c r="A25" s="35">
        <v>14000000</v>
      </c>
      <c r="B25" s="36" t="s">
        <v>8</v>
      </c>
      <c r="C25" s="37">
        <f>C26</f>
        <v>4200000</v>
      </c>
      <c r="D25" s="37">
        <f>D26</f>
        <v>1423232.33</v>
      </c>
      <c r="E25" s="29">
        <f t="shared" si="0"/>
        <v>-2776767.67</v>
      </c>
      <c r="F25" s="30">
        <f aca="true" t="shared" si="2" ref="F25:F39">+D25/C25*100</f>
        <v>33.88648404761905</v>
      </c>
    </row>
    <row r="26" spans="1:6" ht="38.25">
      <c r="A26" s="6">
        <v>14040000</v>
      </c>
      <c r="B26" s="3" t="s">
        <v>60</v>
      </c>
      <c r="C26" s="9">
        <v>4200000</v>
      </c>
      <c r="D26" s="9">
        <v>1423232.33</v>
      </c>
      <c r="E26" s="1">
        <f t="shared" si="0"/>
        <v>-2776767.67</v>
      </c>
      <c r="F26" s="2">
        <f t="shared" si="2"/>
        <v>33.88648404761905</v>
      </c>
    </row>
    <row r="27" spans="1:6" ht="12.75">
      <c r="A27" s="35">
        <v>18000000</v>
      </c>
      <c r="B27" s="36" t="s">
        <v>9</v>
      </c>
      <c r="C27" s="37">
        <f>C28+C37+C40+C44</f>
        <v>26186000</v>
      </c>
      <c r="D27" s="37">
        <f>D28+D37+D40+D44</f>
        <v>7807827.880000001</v>
      </c>
      <c r="E27" s="29">
        <f t="shared" si="0"/>
        <v>-18378172.119999997</v>
      </c>
      <c r="F27" s="30">
        <f t="shared" si="2"/>
        <v>29.816802413503403</v>
      </c>
    </row>
    <row r="28" spans="1:6" ht="13.5">
      <c r="A28" s="38">
        <v>18010000</v>
      </c>
      <c r="B28" s="39" t="s">
        <v>10</v>
      </c>
      <c r="C28" s="40">
        <f>SUM(C29:C36)</f>
        <v>20791600</v>
      </c>
      <c r="D28" s="40">
        <f>SUM(D29:D36)</f>
        <v>5709548.66</v>
      </c>
      <c r="E28" s="41">
        <f t="shared" si="0"/>
        <v>-15082051.34</v>
      </c>
      <c r="F28" s="42">
        <f t="shared" si="2"/>
        <v>27.460843128955926</v>
      </c>
    </row>
    <row r="29" spans="1:6" ht="42.75" customHeight="1">
      <c r="A29" s="6">
        <v>18010100</v>
      </c>
      <c r="B29" s="3" t="s">
        <v>78</v>
      </c>
      <c r="C29" s="9">
        <v>5600</v>
      </c>
      <c r="D29" s="9">
        <v>1119.98</v>
      </c>
      <c r="E29" s="1">
        <f t="shared" si="0"/>
        <v>-4480.02</v>
      </c>
      <c r="F29" s="2">
        <f t="shared" si="2"/>
        <v>19.999642857142856</v>
      </c>
    </row>
    <row r="30" spans="1:6" ht="40.5" customHeight="1">
      <c r="A30" s="6">
        <v>18010200</v>
      </c>
      <c r="B30" s="3" t="s">
        <v>67</v>
      </c>
      <c r="C30" s="9">
        <v>23000</v>
      </c>
      <c r="D30" s="9">
        <v>0</v>
      </c>
      <c r="E30" s="1">
        <f t="shared" si="0"/>
        <v>-23000</v>
      </c>
      <c r="F30" s="2">
        <f t="shared" si="2"/>
        <v>0</v>
      </c>
    </row>
    <row r="31" spans="1:6" ht="43.5" customHeight="1">
      <c r="A31" s="6">
        <v>18010400</v>
      </c>
      <c r="B31" s="3" t="s">
        <v>68</v>
      </c>
      <c r="C31" s="9">
        <v>677000</v>
      </c>
      <c r="D31" s="9">
        <v>167330.11</v>
      </c>
      <c r="E31" s="1">
        <f t="shared" si="0"/>
        <v>-509669.89</v>
      </c>
      <c r="F31" s="2">
        <f t="shared" si="2"/>
        <v>24.71641211225997</v>
      </c>
    </row>
    <row r="32" spans="1:6" ht="12.75">
      <c r="A32" s="6">
        <v>18010500</v>
      </c>
      <c r="B32" s="3" t="s">
        <v>11</v>
      </c>
      <c r="C32" s="9">
        <v>16156000</v>
      </c>
      <c r="D32" s="9">
        <v>4531001.64</v>
      </c>
      <c r="E32" s="1">
        <f t="shared" si="0"/>
        <v>-11624998.36</v>
      </c>
      <c r="F32" s="2">
        <f t="shared" si="2"/>
        <v>28.045318395642482</v>
      </c>
    </row>
    <row r="33" spans="1:6" ht="12.75">
      <c r="A33" s="6">
        <v>18010600</v>
      </c>
      <c r="B33" s="3" t="s">
        <v>12</v>
      </c>
      <c r="C33" s="9">
        <v>2747000</v>
      </c>
      <c r="D33" s="9">
        <v>704559.92</v>
      </c>
      <c r="E33" s="1">
        <f t="shared" si="0"/>
        <v>-2042440.08</v>
      </c>
      <c r="F33" s="2">
        <f t="shared" si="2"/>
        <v>25.648340735347652</v>
      </c>
    </row>
    <row r="34" spans="1:6" ht="12.75">
      <c r="A34" s="6">
        <v>18010700</v>
      </c>
      <c r="B34" s="3" t="s">
        <v>13</v>
      </c>
      <c r="C34" s="9">
        <v>60000</v>
      </c>
      <c r="D34" s="9">
        <v>3158.86</v>
      </c>
      <c r="E34" s="1">
        <f t="shared" si="0"/>
        <v>-56841.14</v>
      </c>
      <c r="F34" s="2">
        <f>+D34/C34*100</f>
        <v>5.264766666666667</v>
      </c>
    </row>
    <row r="35" spans="1:6" ht="12.75">
      <c r="A35" s="6">
        <v>18010900</v>
      </c>
      <c r="B35" s="3" t="s">
        <v>14</v>
      </c>
      <c r="C35" s="9">
        <v>1048000</v>
      </c>
      <c r="D35" s="9">
        <v>302378.15</v>
      </c>
      <c r="E35" s="1">
        <f t="shared" si="0"/>
        <v>-745621.85</v>
      </c>
      <c r="F35" s="2">
        <f t="shared" si="2"/>
        <v>28.852876908396947</v>
      </c>
    </row>
    <row r="36" spans="1:6" ht="12.75">
      <c r="A36" s="6">
        <v>18011000</v>
      </c>
      <c r="B36" s="3" t="s">
        <v>15</v>
      </c>
      <c r="C36" s="9">
        <v>75000</v>
      </c>
      <c r="D36" s="9">
        <v>0</v>
      </c>
      <c r="E36" s="1">
        <f t="shared" si="0"/>
        <v>-75000</v>
      </c>
      <c r="F36" s="2">
        <f t="shared" si="2"/>
        <v>0</v>
      </c>
    </row>
    <row r="37" spans="1:6" ht="13.5">
      <c r="A37" s="38">
        <v>18030000</v>
      </c>
      <c r="B37" s="39" t="s">
        <v>16</v>
      </c>
      <c r="C37" s="40">
        <f>C38+C39</f>
        <v>2400</v>
      </c>
      <c r="D37" s="40">
        <f>D38+D39</f>
        <v>1233.7</v>
      </c>
      <c r="E37" s="41">
        <f t="shared" si="0"/>
        <v>-1166.3</v>
      </c>
      <c r="F37" s="42">
        <f t="shared" si="2"/>
        <v>51.404166666666676</v>
      </c>
    </row>
    <row r="38" spans="1:6" ht="17.25" customHeight="1">
      <c r="A38" s="6">
        <v>18030100</v>
      </c>
      <c r="B38" s="3" t="s">
        <v>17</v>
      </c>
      <c r="C38" s="9">
        <v>300</v>
      </c>
      <c r="D38" s="9">
        <v>717.37</v>
      </c>
      <c r="E38" s="1">
        <f t="shared" si="0"/>
        <v>417.37</v>
      </c>
      <c r="F38" s="2">
        <f t="shared" si="2"/>
        <v>239.12333333333336</v>
      </c>
    </row>
    <row r="39" spans="1:6" ht="12.75">
      <c r="A39" s="6">
        <v>18030200</v>
      </c>
      <c r="B39" s="3" t="s">
        <v>18</v>
      </c>
      <c r="C39" s="9">
        <v>2100</v>
      </c>
      <c r="D39" s="9">
        <v>516.33</v>
      </c>
      <c r="E39" s="1">
        <f t="shared" si="0"/>
        <v>-1583.67</v>
      </c>
      <c r="F39" s="2">
        <f t="shared" si="2"/>
        <v>24.58714285714286</v>
      </c>
    </row>
    <row r="40" spans="1:6" ht="39.75" customHeight="1">
      <c r="A40" s="38">
        <v>18040000</v>
      </c>
      <c r="B40" s="39" t="s">
        <v>61</v>
      </c>
      <c r="C40" s="40">
        <f>SUM(C41:C43)</f>
        <v>0</v>
      </c>
      <c r="D40" s="40">
        <f>SUM(D41:D43)</f>
        <v>-2864.7000000000003</v>
      </c>
      <c r="E40" s="41">
        <f t="shared" si="0"/>
        <v>-2864.7000000000003</v>
      </c>
      <c r="F40" s="42">
        <v>0</v>
      </c>
    </row>
    <row r="41" spans="1:6" ht="42" customHeight="1">
      <c r="A41" s="6">
        <v>18040100</v>
      </c>
      <c r="B41" s="3" t="s">
        <v>62</v>
      </c>
      <c r="C41" s="9">
        <v>0</v>
      </c>
      <c r="D41" s="9">
        <v>-1403.38</v>
      </c>
      <c r="E41" s="1">
        <f t="shared" si="0"/>
        <v>-1403.38</v>
      </c>
      <c r="F41" s="2">
        <v>0</v>
      </c>
    </row>
    <row r="42" spans="1:6" ht="47.25" customHeight="1">
      <c r="A42" s="6">
        <v>18040200</v>
      </c>
      <c r="B42" s="3" t="s">
        <v>63</v>
      </c>
      <c r="C42" s="9">
        <v>0</v>
      </c>
      <c r="D42" s="9">
        <v>-585</v>
      </c>
      <c r="E42" s="1">
        <f t="shared" si="0"/>
        <v>-585</v>
      </c>
      <c r="F42" s="2">
        <v>0</v>
      </c>
    </row>
    <row r="43" spans="1:6" ht="48" customHeight="1">
      <c r="A43" s="6">
        <v>18040600</v>
      </c>
      <c r="B43" s="3" t="s">
        <v>64</v>
      </c>
      <c r="C43" s="9">
        <v>0</v>
      </c>
      <c r="D43" s="9">
        <v>-876.32</v>
      </c>
      <c r="E43" s="1">
        <f aca="true" t="shared" si="3" ref="E43:E70">+D43-C43</f>
        <v>-876.32</v>
      </c>
      <c r="F43" s="2">
        <v>0</v>
      </c>
    </row>
    <row r="44" spans="1:6" ht="13.5">
      <c r="A44" s="38">
        <v>18050000</v>
      </c>
      <c r="B44" s="39" t="s">
        <v>19</v>
      </c>
      <c r="C44" s="40">
        <f>SUM(C45:C48)</f>
        <v>5392000</v>
      </c>
      <c r="D44" s="40">
        <f>SUM(D45:D48)</f>
        <v>2099910.22</v>
      </c>
      <c r="E44" s="41">
        <f t="shared" si="3"/>
        <v>-3292089.78</v>
      </c>
      <c r="F44" s="42">
        <f>+D44/C44*100</f>
        <v>38.94492247774481</v>
      </c>
    </row>
    <row r="45" spans="1:6" ht="25.5">
      <c r="A45" s="6">
        <v>18050200</v>
      </c>
      <c r="B45" s="3" t="s">
        <v>20</v>
      </c>
      <c r="C45" s="9">
        <v>0</v>
      </c>
      <c r="D45" s="9">
        <v>503.59</v>
      </c>
      <c r="E45" s="1">
        <f t="shared" si="3"/>
        <v>503.59</v>
      </c>
      <c r="F45" s="2">
        <v>0</v>
      </c>
    </row>
    <row r="46" spans="1:6" ht="12.75">
      <c r="A46" s="6">
        <v>18050300</v>
      </c>
      <c r="B46" s="3" t="s">
        <v>21</v>
      </c>
      <c r="C46" s="9">
        <v>675000</v>
      </c>
      <c r="D46" s="9">
        <v>217252.15</v>
      </c>
      <c r="E46" s="1">
        <f t="shared" si="3"/>
        <v>-457747.85</v>
      </c>
      <c r="F46" s="2">
        <f>+D46/C46*100</f>
        <v>32.1855037037037</v>
      </c>
    </row>
    <row r="47" spans="1:6" ht="12.75">
      <c r="A47" s="6">
        <v>18050400</v>
      </c>
      <c r="B47" s="3" t="s">
        <v>22</v>
      </c>
      <c r="C47" s="9">
        <v>4700000</v>
      </c>
      <c r="D47" s="9">
        <v>1880126.17</v>
      </c>
      <c r="E47" s="1">
        <f t="shared" si="3"/>
        <v>-2819873.83</v>
      </c>
      <c r="F47" s="2">
        <f>+D47/C47*100</f>
        <v>40.00268446808511</v>
      </c>
    </row>
    <row r="48" spans="1:6" ht="63.75">
      <c r="A48" s="6">
        <v>18050500</v>
      </c>
      <c r="B48" s="3" t="s">
        <v>23</v>
      </c>
      <c r="C48" s="9">
        <v>17000</v>
      </c>
      <c r="D48" s="9">
        <v>2028.31</v>
      </c>
      <c r="E48" s="1">
        <f t="shared" si="3"/>
        <v>-14971.69</v>
      </c>
      <c r="F48" s="2">
        <f>+D48/C48*100</f>
        <v>11.931235294117647</v>
      </c>
    </row>
    <row r="49" spans="1:6" ht="12.75">
      <c r="A49" s="35">
        <v>20000000</v>
      </c>
      <c r="B49" s="36" t="s">
        <v>26</v>
      </c>
      <c r="C49" s="37">
        <f>C50+C56+C66</f>
        <v>1210840</v>
      </c>
      <c r="D49" s="37">
        <f>D50+D56+D66</f>
        <v>389800.86</v>
      </c>
      <c r="E49" s="29">
        <f t="shared" si="3"/>
        <v>-821039.14</v>
      </c>
      <c r="F49" s="30">
        <f aca="true" t="shared" si="4" ref="F49:F65">+D49/C49*100</f>
        <v>32.19259852664266</v>
      </c>
    </row>
    <row r="50" spans="1:6" ht="25.5">
      <c r="A50" s="35">
        <v>21000000</v>
      </c>
      <c r="B50" s="36" t="s">
        <v>69</v>
      </c>
      <c r="C50" s="37">
        <f>C51+C54+C53</f>
        <v>95300</v>
      </c>
      <c r="D50" s="37">
        <f>D51+D54+D53</f>
        <v>48375.979999999996</v>
      </c>
      <c r="E50" s="29">
        <f t="shared" si="3"/>
        <v>-46924.020000000004</v>
      </c>
      <c r="F50" s="30">
        <f t="shared" si="4"/>
        <v>50.76178384050367</v>
      </c>
    </row>
    <row r="51" spans="1:6" ht="105" customHeight="1">
      <c r="A51" s="38">
        <v>21010000</v>
      </c>
      <c r="B51" s="39" t="s">
        <v>101</v>
      </c>
      <c r="C51" s="40">
        <f>C52</f>
        <v>89900</v>
      </c>
      <c r="D51" s="40">
        <f>D52</f>
        <v>29942</v>
      </c>
      <c r="E51" s="41">
        <f t="shared" si="3"/>
        <v>-59958</v>
      </c>
      <c r="F51" s="42">
        <f t="shared" si="4"/>
        <v>33.30589543937709</v>
      </c>
    </row>
    <row r="52" spans="1:6" ht="47.25" customHeight="1">
      <c r="A52" s="6">
        <v>21010300</v>
      </c>
      <c r="B52" s="3" t="s">
        <v>70</v>
      </c>
      <c r="C52" s="9">
        <v>89900</v>
      </c>
      <c r="D52" s="9">
        <v>29942</v>
      </c>
      <c r="E52" s="1">
        <f t="shared" si="3"/>
        <v>-59958</v>
      </c>
      <c r="F52" s="2">
        <f t="shared" si="4"/>
        <v>33.30589543937709</v>
      </c>
    </row>
    <row r="53" spans="1:6" ht="31.5" customHeight="1">
      <c r="A53" s="38">
        <v>21050000</v>
      </c>
      <c r="B53" s="47" t="s">
        <v>104</v>
      </c>
      <c r="C53" s="40">
        <v>0</v>
      </c>
      <c r="D53" s="40">
        <v>17311.48</v>
      </c>
      <c r="E53" s="41">
        <f>+D53-C53</f>
        <v>17311.48</v>
      </c>
      <c r="F53" s="42">
        <v>0</v>
      </c>
    </row>
    <row r="54" spans="1:6" ht="13.5">
      <c r="A54" s="38">
        <v>21080000</v>
      </c>
      <c r="B54" s="39" t="s">
        <v>80</v>
      </c>
      <c r="C54" s="40">
        <f>C55</f>
        <v>5400</v>
      </c>
      <c r="D54" s="40">
        <f>D55</f>
        <v>1122.5</v>
      </c>
      <c r="E54" s="41">
        <f t="shared" si="3"/>
        <v>-4277.5</v>
      </c>
      <c r="F54" s="42">
        <f t="shared" si="4"/>
        <v>20.787037037037038</v>
      </c>
    </row>
    <row r="55" spans="1:6" ht="12.75">
      <c r="A55" s="6">
        <v>21081100</v>
      </c>
      <c r="B55" s="3" t="s">
        <v>71</v>
      </c>
      <c r="C55" s="9">
        <v>5400</v>
      </c>
      <c r="D55" s="9">
        <v>1122.5</v>
      </c>
      <c r="E55" s="1">
        <f t="shared" si="3"/>
        <v>-4277.5</v>
      </c>
      <c r="F55" s="2">
        <f t="shared" si="4"/>
        <v>20.787037037037038</v>
      </c>
    </row>
    <row r="56" spans="1:6" ht="30" customHeight="1">
      <c r="A56" s="35">
        <v>22000000</v>
      </c>
      <c r="B56" s="36" t="s">
        <v>72</v>
      </c>
      <c r="C56" s="37">
        <f>C57+C61+C63</f>
        <v>1115540</v>
      </c>
      <c r="D56" s="37">
        <f>D57+D61+D63</f>
        <v>334384.28</v>
      </c>
      <c r="E56" s="29">
        <f t="shared" si="3"/>
        <v>-781155.72</v>
      </c>
      <c r="F56" s="30">
        <f t="shared" si="4"/>
        <v>29.975104433727168</v>
      </c>
    </row>
    <row r="57" spans="1:6" ht="13.5">
      <c r="A57" s="38">
        <v>22010000</v>
      </c>
      <c r="B57" s="39" t="s">
        <v>27</v>
      </c>
      <c r="C57" s="40">
        <f>SUM(C58:C60)</f>
        <v>200000</v>
      </c>
      <c r="D57" s="40">
        <f>SUM(D58:D60)</f>
        <v>67213.1</v>
      </c>
      <c r="E57" s="41">
        <f t="shared" si="3"/>
        <v>-132786.9</v>
      </c>
      <c r="F57" s="42">
        <f t="shared" si="4"/>
        <v>33.60655</v>
      </c>
    </row>
    <row r="58" spans="1:6" ht="44.25" customHeight="1">
      <c r="A58" s="55">
        <v>22010300</v>
      </c>
      <c r="B58" s="17" t="s">
        <v>105</v>
      </c>
      <c r="C58" s="9">
        <v>0</v>
      </c>
      <c r="D58" s="9">
        <v>4380</v>
      </c>
      <c r="E58" s="1">
        <f t="shared" si="3"/>
        <v>4380</v>
      </c>
      <c r="F58" s="2">
        <v>0</v>
      </c>
    </row>
    <row r="59" spans="1:6" ht="18" customHeight="1">
      <c r="A59" s="6">
        <v>22012500</v>
      </c>
      <c r="B59" s="3" t="s">
        <v>28</v>
      </c>
      <c r="C59" s="9">
        <v>200000</v>
      </c>
      <c r="D59" s="9">
        <v>58997.1</v>
      </c>
      <c r="E59" s="1">
        <f t="shared" si="3"/>
        <v>-141002.9</v>
      </c>
      <c r="F59" s="2">
        <f t="shared" si="4"/>
        <v>29.49855</v>
      </c>
    </row>
    <row r="60" spans="1:6" ht="25.5">
      <c r="A60" s="55">
        <v>22012600</v>
      </c>
      <c r="B60" s="17" t="s">
        <v>106</v>
      </c>
      <c r="C60" s="9">
        <v>0</v>
      </c>
      <c r="D60" s="9">
        <v>3836</v>
      </c>
      <c r="E60" s="1">
        <f t="shared" si="3"/>
        <v>3836</v>
      </c>
      <c r="F60" s="2">
        <v>0</v>
      </c>
    </row>
    <row r="61" spans="1:6" ht="48.75" customHeight="1">
      <c r="A61" s="38">
        <v>22080000</v>
      </c>
      <c r="B61" s="39" t="s">
        <v>81</v>
      </c>
      <c r="C61" s="40">
        <f>C62</f>
        <v>810540</v>
      </c>
      <c r="D61" s="40">
        <f>D62</f>
        <v>167382.24</v>
      </c>
      <c r="E61" s="41">
        <f t="shared" si="3"/>
        <v>-643157.76</v>
      </c>
      <c r="F61" s="42">
        <f t="shared" si="4"/>
        <v>20.650706936116663</v>
      </c>
    </row>
    <row r="62" spans="1:6" ht="47.25" customHeight="1">
      <c r="A62" s="6">
        <v>22080400</v>
      </c>
      <c r="B62" s="3" t="s">
        <v>82</v>
      </c>
      <c r="C62" s="9">
        <v>810540</v>
      </c>
      <c r="D62" s="9">
        <v>167382.24</v>
      </c>
      <c r="E62" s="1">
        <f t="shared" si="3"/>
        <v>-643157.76</v>
      </c>
      <c r="F62" s="2">
        <f t="shared" si="4"/>
        <v>20.650706936116663</v>
      </c>
    </row>
    <row r="63" spans="1:6" ht="13.5">
      <c r="A63" s="38">
        <v>22090000</v>
      </c>
      <c r="B63" s="39" t="s">
        <v>29</v>
      </c>
      <c r="C63" s="40">
        <f>C64+C65</f>
        <v>105000</v>
      </c>
      <c r="D63" s="40">
        <f>D64+D65</f>
        <v>99788.94</v>
      </c>
      <c r="E63" s="41">
        <f t="shared" si="3"/>
        <v>-5211.059999999998</v>
      </c>
      <c r="F63" s="42">
        <f t="shared" si="4"/>
        <v>95.03708571428572</v>
      </c>
    </row>
    <row r="64" spans="1:6" ht="43.5" customHeight="1">
      <c r="A64" s="6">
        <v>22090100</v>
      </c>
      <c r="B64" s="3" t="s">
        <v>30</v>
      </c>
      <c r="C64" s="9">
        <v>90000</v>
      </c>
      <c r="D64" s="9">
        <v>16197.32</v>
      </c>
      <c r="E64" s="1">
        <f t="shared" si="3"/>
        <v>-73802.68</v>
      </c>
      <c r="F64" s="2">
        <f t="shared" si="4"/>
        <v>17.997022222222224</v>
      </c>
    </row>
    <row r="65" spans="1:6" ht="45.75" customHeight="1">
      <c r="A65" s="6">
        <v>22090400</v>
      </c>
      <c r="B65" s="3" t="s">
        <v>73</v>
      </c>
      <c r="C65" s="9">
        <v>15000</v>
      </c>
      <c r="D65" s="9">
        <v>83591.62</v>
      </c>
      <c r="E65" s="1">
        <f t="shared" si="3"/>
        <v>68591.62</v>
      </c>
      <c r="F65" s="2">
        <f t="shared" si="4"/>
        <v>557.2774666666667</v>
      </c>
    </row>
    <row r="66" spans="1:6" ht="12" customHeight="1">
      <c r="A66" s="35">
        <v>24000000</v>
      </c>
      <c r="B66" s="36" t="s">
        <v>83</v>
      </c>
      <c r="C66" s="37">
        <f>C67</f>
        <v>0</v>
      </c>
      <c r="D66" s="37">
        <f>D67</f>
        <v>7040.6</v>
      </c>
      <c r="E66" s="29">
        <f t="shared" si="3"/>
        <v>7040.6</v>
      </c>
      <c r="F66" s="30">
        <v>0</v>
      </c>
    </row>
    <row r="67" spans="1:6" ht="12" customHeight="1">
      <c r="A67" s="38">
        <v>24060000</v>
      </c>
      <c r="B67" s="39" t="s">
        <v>84</v>
      </c>
      <c r="C67" s="40">
        <f>C68</f>
        <v>0</v>
      </c>
      <c r="D67" s="40">
        <f>D68</f>
        <v>7040.6</v>
      </c>
      <c r="E67" s="41">
        <f t="shared" si="3"/>
        <v>7040.6</v>
      </c>
      <c r="F67" s="42">
        <v>0</v>
      </c>
    </row>
    <row r="68" spans="1:6" ht="11.25" customHeight="1">
      <c r="A68" s="6">
        <v>24060300</v>
      </c>
      <c r="B68" s="3" t="s">
        <v>84</v>
      </c>
      <c r="C68" s="9">
        <v>0</v>
      </c>
      <c r="D68" s="9">
        <v>7040.6</v>
      </c>
      <c r="E68" s="1">
        <f t="shared" si="3"/>
        <v>7040.6</v>
      </c>
      <c r="F68" s="2">
        <v>0</v>
      </c>
    </row>
    <row r="69" spans="1:6" ht="12" customHeight="1">
      <c r="A69" s="35">
        <v>30000000</v>
      </c>
      <c r="B69" s="36" t="s">
        <v>32</v>
      </c>
      <c r="C69" s="37">
        <f aca="true" t="shared" si="5" ref="C69:D71">C70</f>
        <v>0</v>
      </c>
      <c r="D69" s="37">
        <f t="shared" si="5"/>
        <v>813.98</v>
      </c>
      <c r="E69" s="29">
        <f t="shared" si="3"/>
        <v>813.98</v>
      </c>
      <c r="F69" s="30">
        <v>0</v>
      </c>
    </row>
    <row r="70" spans="1:6" ht="12" customHeight="1">
      <c r="A70" s="35">
        <v>31000000</v>
      </c>
      <c r="B70" s="36" t="s">
        <v>33</v>
      </c>
      <c r="C70" s="37">
        <f t="shared" si="5"/>
        <v>0</v>
      </c>
      <c r="D70" s="37">
        <f t="shared" si="5"/>
        <v>813.98</v>
      </c>
      <c r="E70" s="29">
        <f t="shared" si="3"/>
        <v>813.98</v>
      </c>
      <c r="F70" s="30">
        <v>0</v>
      </c>
    </row>
    <row r="71" spans="1:6" ht="73.5" customHeight="1">
      <c r="A71" s="38">
        <v>31010000</v>
      </c>
      <c r="B71" s="39" t="s">
        <v>53</v>
      </c>
      <c r="C71" s="40">
        <f t="shared" si="5"/>
        <v>0</v>
      </c>
      <c r="D71" s="40">
        <f t="shared" si="5"/>
        <v>813.98</v>
      </c>
      <c r="E71" s="41">
        <f aca="true" t="shared" si="6" ref="E71:E85">+D71-C71</f>
        <v>813.98</v>
      </c>
      <c r="F71" s="42">
        <v>0</v>
      </c>
    </row>
    <row r="72" spans="1:6" ht="72.75" customHeight="1">
      <c r="A72" s="6">
        <v>31010200</v>
      </c>
      <c r="B72" s="3" t="s">
        <v>74</v>
      </c>
      <c r="C72" s="9">
        <v>0</v>
      </c>
      <c r="D72" s="9">
        <v>813.98</v>
      </c>
      <c r="E72" s="1">
        <f t="shared" si="6"/>
        <v>813.98</v>
      </c>
      <c r="F72" s="2">
        <v>0</v>
      </c>
    </row>
    <row r="73" spans="1:6" ht="16.5" customHeight="1">
      <c r="A73" s="6"/>
      <c r="B73" s="43" t="s">
        <v>35</v>
      </c>
      <c r="C73" s="37">
        <f>C69+C49+C12</f>
        <v>116037040</v>
      </c>
      <c r="D73" s="37">
        <f>D69+D49+D12</f>
        <v>34962313.77000001</v>
      </c>
      <c r="E73" s="29">
        <f t="shared" si="6"/>
        <v>-81074726.22999999</v>
      </c>
      <c r="F73" s="30">
        <f aca="true" t="shared" si="7" ref="F73:F85">+D73/C73*100</f>
        <v>30.130304745794973</v>
      </c>
    </row>
    <row r="74" spans="1:6" ht="12" customHeight="1">
      <c r="A74" s="35">
        <v>40000000</v>
      </c>
      <c r="B74" s="36" t="s">
        <v>36</v>
      </c>
      <c r="C74" s="37">
        <f>C75</f>
        <v>101832066</v>
      </c>
      <c r="D74" s="37">
        <f>D75</f>
        <v>24777583.94</v>
      </c>
      <c r="E74" s="29">
        <f t="shared" si="6"/>
        <v>-77054482.06</v>
      </c>
      <c r="F74" s="30">
        <f t="shared" si="7"/>
        <v>24.331809137605045</v>
      </c>
    </row>
    <row r="75" spans="1:6" ht="12" customHeight="1">
      <c r="A75" s="35">
        <v>41000000</v>
      </c>
      <c r="B75" s="36" t="s">
        <v>37</v>
      </c>
      <c r="C75" s="37">
        <f>C76</f>
        <v>101832066</v>
      </c>
      <c r="D75" s="37">
        <f>D76</f>
        <v>24777583.94</v>
      </c>
      <c r="E75" s="29">
        <f t="shared" si="6"/>
        <v>-77054482.06</v>
      </c>
      <c r="F75" s="30">
        <f t="shared" si="7"/>
        <v>24.331809137605045</v>
      </c>
    </row>
    <row r="76" spans="1:6" ht="13.5" customHeight="1">
      <c r="A76" s="38">
        <v>41030000</v>
      </c>
      <c r="B76" s="39" t="s">
        <v>75</v>
      </c>
      <c r="C76" s="40">
        <f>SUM(C77:C82)</f>
        <v>101832066</v>
      </c>
      <c r="D76" s="40">
        <f>SUM(D77:D82)</f>
        <v>24777583.94</v>
      </c>
      <c r="E76" s="41">
        <f t="shared" si="6"/>
        <v>-77054482.06</v>
      </c>
      <c r="F76" s="42">
        <f t="shared" si="7"/>
        <v>24.331809137605045</v>
      </c>
    </row>
    <row r="77" spans="1:6" ht="87.75" customHeight="1">
      <c r="A77" s="6">
        <v>41030600</v>
      </c>
      <c r="B77" s="3" t="s">
        <v>85</v>
      </c>
      <c r="C77" s="9">
        <v>39595518</v>
      </c>
      <c r="D77" s="9">
        <v>9286656.37</v>
      </c>
      <c r="E77" s="1">
        <f t="shared" si="6"/>
        <v>-30308861.630000003</v>
      </c>
      <c r="F77" s="2">
        <f t="shared" si="7"/>
        <v>23.453806994013814</v>
      </c>
    </row>
    <row r="78" spans="1:6" ht="96" customHeight="1">
      <c r="A78" s="6">
        <v>41030800</v>
      </c>
      <c r="B78" s="17" t="s">
        <v>76</v>
      </c>
      <c r="C78" s="9">
        <v>9874500</v>
      </c>
      <c r="D78" s="9">
        <v>3569959.23</v>
      </c>
      <c r="E78" s="1">
        <f t="shared" si="6"/>
        <v>-6304540.77</v>
      </c>
      <c r="F78" s="2">
        <f t="shared" si="7"/>
        <v>36.15331642108461</v>
      </c>
    </row>
    <row r="79" spans="1:6" ht="57" customHeight="1">
      <c r="A79" s="6">
        <v>41031000</v>
      </c>
      <c r="B79" s="3" t="s">
        <v>38</v>
      </c>
      <c r="C79" s="9">
        <v>108260</v>
      </c>
      <c r="D79" s="9">
        <v>46473.64</v>
      </c>
      <c r="E79" s="1">
        <f t="shared" si="6"/>
        <v>-61786.36</v>
      </c>
      <c r="F79" s="2">
        <f t="shared" si="7"/>
        <v>42.92780343617218</v>
      </c>
    </row>
    <row r="80" spans="1:6" ht="32.25" customHeight="1">
      <c r="A80" s="6">
        <v>41033900</v>
      </c>
      <c r="B80" s="3" t="s">
        <v>39</v>
      </c>
      <c r="C80" s="9">
        <v>28766200</v>
      </c>
      <c r="D80" s="9">
        <v>6323100</v>
      </c>
      <c r="E80" s="1">
        <f t="shared" si="6"/>
        <v>-22443100</v>
      </c>
      <c r="F80" s="2">
        <f t="shared" si="7"/>
        <v>21.981005485604634</v>
      </c>
    </row>
    <row r="81" spans="1:6" ht="29.25" customHeight="1">
      <c r="A81" s="6">
        <v>41034200</v>
      </c>
      <c r="B81" s="3" t="s">
        <v>40</v>
      </c>
      <c r="C81" s="9">
        <v>23235100</v>
      </c>
      <c r="D81" s="9">
        <v>5494800</v>
      </c>
      <c r="E81" s="1">
        <f t="shared" si="6"/>
        <v>-17740300</v>
      </c>
      <c r="F81" s="2">
        <f t="shared" si="7"/>
        <v>23.648703900564232</v>
      </c>
    </row>
    <row r="82" spans="1:6" ht="112.5" customHeight="1">
      <c r="A82" s="6">
        <v>41035800</v>
      </c>
      <c r="B82" s="18" t="s">
        <v>77</v>
      </c>
      <c r="C82" s="9">
        <v>252488</v>
      </c>
      <c r="D82" s="9">
        <v>56594.7</v>
      </c>
      <c r="E82" s="1">
        <f t="shared" si="6"/>
        <v>-195893.3</v>
      </c>
      <c r="F82" s="2">
        <f t="shared" si="7"/>
        <v>22.41480783245144</v>
      </c>
    </row>
    <row r="83" spans="1:6" ht="25.5" customHeight="1">
      <c r="A83" s="6"/>
      <c r="B83" s="36" t="s">
        <v>97</v>
      </c>
      <c r="C83" s="37">
        <f>C73+C74</f>
        <v>217869106</v>
      </c>
      <c r="D83" s="37">
        <f>D73+D74</f>
        <v>59739897.71000001</v>
      </c>
      <c r="E83" s="29">
        <f t="shared" si="6"/>
        <v>-158129208.29</v>
      </c>
      <c r="F83" s="30">
        <f t="shared" si="7"/>
        <v>27.42008667809929</v>
      </c>
    </row>
    <row r="84" spans="1:6" ht="12.75">
      <c r="A84" s="6">
        <v>41035000</v>
      </c>
      <c r="B84" s="3" t="s">
        <v>86</v>
      </c>
      <c r="C84" s="9">
        <v>129331</v>
      </c>
      <c r="D84" s="9">
        <v>37130</v>
      </c>
      <c r="E84" s="1">
        <f t="shared" si="6"/>
        <v>-92201</v>
      </c>
      <c r="F84" s="2">
        <f t="shared" si="7"/>
        <v>28.709280837540884</v>
      </c>
    </row>
    <row r="85" spans="1:6" ht="14.25">
      <c r="A85" s="6"/>
      <c r="B85" s="43" t="s">
        <v>90</v>
      </c>
      <c r="C85" s="37">
        <f>C83+C84</f>
        <v>217998437</v>
      </c>
      <c r="D85" s="37">
        <f>D83+D84</f>
        <v>59777027.71000001</v>
      </c>
      <c r="E85" s="29">
        <f t="shared" si="6"/>
        <v>-158221409.29</v>
      </c>
      <c r="F85" s="30">
        <f t="shared" si="7"/>
        <v>27.420851512802365</v>
      </c>
    </row>
    <row r="87" ht="12.75">
      <c r="B87" s="4"/>
    </row>
  </sheetData>
  <sheetProtection/>
  <mergeCells count="14">
    <mergeCell ref="D1:G1"/>
    <mergeCell ref="B4:F4"/>
    <mergeCell ref="B5:F5"/>
    <mergeCell ref="C6:E6"/>
    <mergeCell ref="D2:F2"/>
    <mergeCell ref="A10:A11"/>
    <mergeCell ref="A8:A9"/>
    <mergeCell ref="C8:F9"/>
    <mergeCell ref="C10:C11"/>
    <mergeCell ref="D10:D11"/>
    <mergeCell ref="E10:E11"/>
    <mergeCell ref="B8:B9"/>
    <mergeCell ref="B10:B11"/>
    <mergeCell ref="F10:F1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2016-04-20T12:49:44Z</cp:lastPrinted>
  <dcterms:created xsi:type="dcterms:W3CDTF">2015-04-15T06:48:28Z</dcterms:created>
  <dcterms:modified xsi:type="dcterms:W3CDTF">2016-04-20T13:15:33Z</dcterms:modified>
  <cp:category/>
  <cp:version/>
  <cp:contentType/>
  <cp:contentStatus/>
</cp:coreProperties>
</file>